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Pol'!$A$1:$U$25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5" i="12" l="1"/>
  <c r="F39" i="1" s="1"/>
  <c r="Q8" i="12"/>
  <c r="G9" i="12"/>
  <c r="G8" i="12" s="1"/>
  <c r="I9" i="12"/>
  <c r="I8" i="12" s="1"/>
  <c r="K9" i="12"/>
  <c r="K8" i="12" s="1"/>
  <c r="O9" i="12"/>
  <c r="O8" i="12" s="1"/>
  <c r="Q9" i="12"/>
  <c r="U9" i="12"/>
  <c r="U8" i="12" s="1"/>
  <c r="K10" i="12"/>
  <c r="G11" i="12"/>
  <c r="M11" i="12" s="1"/>
  <c r="M10" i="12" s="1"/>
  <c r="I11" i="12"/>
  <c r="I10" i="12" s="1"/>
  <c r="K11" i="12"/>
  <c r="O11" i="12"/>
  <c r="O10" i="12" s="1"/>
  <c r="Q11" i="12"/>
  <c r="Q10" i="12" s="1"/>
  <c r="U11" i="12"/>
  <c r="U10" i="12" s="1"/>
  <c r="K12" i="12"/>
  <c r="U12" i="12"/>
  <c r="G13" i="12"/>
  <c r="G12" i="12" s="1"/>
  <c r="I49" i="1" s="1"/>
  <c r="I13" i="12"/>
  <c r="I12" i="12" s="1"/>
  <c r="K13" i="12"/>
  <c r="O13" i="12"/>
  <c r="O12" i="12" s="1"/>
  <c r="Q13" i="12"/>
  <c r="Q12" i="12" s="1"/>
  <c r="U13" i="12"/>
  <c r="I20" i="1"/>
  <c r="I19" i="1"/>
  <c r="I18" i="1"/>
  <c r="I17" i="1"/>
  <c r="I16" i="1"/>
  <c r="G27" i="1"/>
  <c r="J28" i="1"/>
  <c r="J26" i="1"/>
  <c r="G38" i="1"/>
  <c r="F38" i="1"/>
  <c r="J23" i="1"/>
  <c r="J24" i="1"/>
  <c r="J25" i="1"/>
  <c r="J27" i="1"/>
  <c r="E24" i="1"/>
  <c r="E26" i="1"/>
  <c r="F40" i="1" l="1"/>
  <c r="G28" i="1" s="1"/>
  <c r="I47" i="1"/>
  <c r="G10" i="12"/>
  <c r="I48" i="1" s="1"/>
  <c r="M9" i="12"/>
  <c r="M8" i="12" s="1"/>
  <c r="AD15" i="12"/>
  <c r="G39" i="1" s="1"/>
  <c r="G40" i="1" s="1"/>
  <c r="G25" i="1" s="1"/>
  <c r="G26" i="1" s="1"/>
  <c r="M13" i="12"/>
  <c r="M12" i="12" s="1"/>
  <c r="G23" i="1"/>
  <c r="I21" i="1"/>
  <c r="G15" i="12" l="1"/>
  <c r="I50" i="1"/>
  <c r="H39" i="1"/>
  <c r="G24" i="1"/>
  <c r="G29" i="1" s="1"/>
  <c r="H40" i="1" l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<sst xmlns="http://schemas.openxmlformats.org/spreadsheetml/2006/main" count="142" uniqueCount="93">
  <si>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</si>
  <si>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</si>
  <si>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</si>
  <si>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</si>
  <si>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</si>
  <si>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</si>
  <si>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</si>
  <si>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</si>
  <si>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</si>
  <si>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</si>
  <si>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</si>
  <si>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</si>
  <si>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</si>
  <si>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</si>
  <si>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</si>
  <si>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</si>
  <si>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</si>
  <si>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</si>
  <si>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</si>
  <si>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</si>
  <si>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</si>
  <si>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</si>
  <si>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</si>
  <si>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</si>
  <si>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</si>
  <si>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</si>
  <si>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</si>
  <si>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</si>
  <si>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</si>
  <si>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</si>
  <si>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</si>
  <si>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</si>
  <si>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</si>
  <si>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</si>
  <si>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</si>
  <si>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</si>
  <si>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</si>
  <si>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</si>
  <si>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</si>
  <si>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</si>
  <si>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</si>
  <si>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</si>
  <si>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Národní třída 25, Hodonín</t>
  </si>
  <si>
    <t>Rozpočet:</t>
  </si>
  <si>
    <t>Misto</t>
  </si>
  <si>
    <t>Rekonstrukce hyg.zař., MěÚ Hodonín,Národní třída 373/25, 1.ETAPA+2.ETAPA+3.ETAPA</t>
  </si>
  <si>
    <t>Rozpočet</t>
  </si>
  <si>
    <t>Celkem za stavbu</t>
  </si>
  <si>
    <t>CZK</t>
  </si>
  <si>
    <t>Rekapitulace dílů</t>
  </si>
  <si>
    <t>Typ dílu</t>
  </si>
  <si>
    <t>01</t>
  </si>
  <si>
    <t>1. ETAPA</t>
  </si>
  <si>
    <t>02</t>
  </si>
  <si>
    <t>2. ETAPA</t>
  </si>
  <si>
    <t>03</t>
  </si>
  <si>
    <t>3. ETAPA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</si>
  <si>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</si>
  <si>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</si>
  <si>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</si>
  <si>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</si>
  <si>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</si>
  <si>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</si>
  <si>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</si>
  <si>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</si>
  <si>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</si>
  <si>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</si>
  <si>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</si>
  <si>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</si>
  <si>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</si>
  <si>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</si>
  <si>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</si>
  <si>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</si>
  <si>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</si>
  <si>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</si>
  <si>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</si>
  <si>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</si>
  <si>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</si>
  <si>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</si>
  <si>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</si>
  <si>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</si>
  <si>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</si>
  <si>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</si>
  <si>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</si>
  <si>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</si>
  <si>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</si>
  <si>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/>
  </si>
  <si>
    <t>soubor</t>
  </si>
  <si>
    <t>POL1_0</t>
  </si>
  <si>
    <t>SUM</t>
  </si>
  <si>
    <t>POPUZIV</t>
  </si>
  <si>
    <t>END</t>
  </si>
  <si>
    <t>Výkaz výměr - REKAPITULACE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</si>
</sst>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I17" sqref="I17:J1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1" t="s">
        <v>92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1" t="s">
        <v>40</v>
      </c>
      <c r="C2" s="82"/>
      <c r="D2" s="216" t="s">
        <v>45</v>
      </c>
      <c r="E2" s="217"/>
      <c r="F2" s="217"/>
      <c r="G2" s="217"/>
      <c r="H2" s="217"/>
      <c r="I2" s="217"/>
      <c r="J2" s="218"/>
      <c r="O2" s="2"/>
    </row>
    <row r="3" spans="1:15" ht="23.25" customHeight="1" x14ac:dyDescent="0.2">
      <c r="A3" s="4"/>
      <c r="B3" s="83" t="s">
        <v>44</v>
      </c>
      <c r="C3" s="84"/>
      <c r="D3" s="244" t="s">
        <v>42</v>
      </c>
      <c r="E3" s="245"/>
      <c r="F3" s="245"/>
      <c r="G3" s="245"/>
      <c r="H3" s="245"/>
      <c r="I3" s="245"/>
      <c r="J3" s="246"/>
    </row>
    <row r="4" spans="1:15" ht="23.25" hidden="1" customHeight="1" x14ac:dyDescent="0.2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3"/>
      <c r="E11" s="223"/>
      <c r="F11" s="223"/>
      <c r="G11" s="223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2"/>
      <c r="E12" s="242"/>
      <c r="F12" s="242"/>
      <c r="G12" s="24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3"/>
      <c r="E13" s="243"/>
      <c r="F13" s="243"/>
      <c r="G13" s="24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2"/>
      <c r="F15" s="222"/>
      <c r="G15" s="240"/>
      <c r="H15" s="240"/>
      <c r="I15" s="240" t="s">
        <v>28</v>
      </c>
      <c r="J15" s="241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9"/>
      <c r="F16" s="220"/>
      <c r="G16" s="219"/>
      <c r="H16" s="220"/>
      <c r="I16" s="219">
        <f>SUMIF(F47:F49,A16,I47:I49)+SUMIF(F47:F49,"PSU",I47:I49)</f>
        <v>0</v>
      </c>
      <c r="J16" s="221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9"/>
      <c r="F17" s="220"/>
      <c r="G17" s="219"/>
      <c r="H17" s="220"/>
      <c r="I17" s="219">
        <f>SUMIF(F47:F49,A17,I47:I49)</f>
        <v>0</v>
      </c>
      <c r="J17" s="221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9"/>
      <c r="F18" s="220"/>
      <c r="G18" s="219"/>
      <c r="H18" s="220"/>
      <c r="I18" s="219">
        <f>SUMIF(F47:F49,A18,I47:I49)</f>
        <v>0</v>
      </c>
      <c r="J18" s="221"/>
    </row>
    <row r="19" spans="1:10" ht="23.25" customHeight="1" x14ac:dyDescent="0.2">
      <c r="A19" s="141" t="s">
        <v>57</v>
      </c>
      <c r="B19" s="142" t="s">
        <v>26</v>
      </c>
      <c r="C19" s="58"/>
      <c r="D19" s="59"/>
      <c r="E19" s="219"/>
      <c r="F19" s="220"/>
      <c r="G19" s="219"/>
      <c r="H19" s="220"/>
      <c r="I19" s="219">
        <f>SUMIF(F47:F49,A19,I47:I49)</f>
        <v>0</v>
      </c>
      <c r="J19" s="221"/>
    </row>
    <row r="20" spans="1:10" ht="23.25" customHeight="1" x14ac:dyDescent="0.2">
      <c r="A20" s="141" t="s">
        <v>58</v>
      </c>
      <c r="B20" s="142" t="s">
        <v>27</v>
      </c>
      <c r="C20" s="58"/>
      <c r="D20" s="59"/>
      <c r="E20" s="219"/>
      <c r="F20" s="220"/>
      <c r="G20" s="219"/>
      <c r="H20" s="220"/>
      <c r="I20" s="219">
        <f>SUMIF(F47:F49,A20,I47:I49)</f>
        <v>0</v>
      </c>
      <c r="J20" s="221"/>
    </row>
    <row r="21" spans="1:10" ht="23.25" customHeight="1" x14ac:dyDescent="0.2">
      <c r="A21" s="4"/>
      <c r="B21" s="74" t="s">
        <v>28</v>
      </c>
      <c r="C21" s="75"/>
      <c r="D21" s="76"/>
      <c r="E21" s="229"/>
      <c r="F21" s="238"/>
      <c r="G21" s="229"/>
      <c r="H21" s="238"/>
      <c r="I21" s="229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f>ZakladDPHSni*SazbaDPH1/100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ZakladDPHZakl*SazbaDPH2/100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9">
        <f>ZakladDPHSniVypocet+ZakladDPHZaklVypocet</f>
        <v>0</v>
      </c>
      <c r="H28" s="239"/>
      <c r="I28" s="239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7">
        <f>ZakladDPHSni+DPHSni+ZakladDPHZakl+DPHZakl+Zaokrouhleni</f>
        <v>0</v>
      </c>
      <c r="H29" s="237"/>
      <c r="I29" s="237"/>
      <c r="J29" s="119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v>44260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46</v>
      </c>
      <c r="C39" s="204" t="s">
        <v>45</v>
      </c>
      <c r="D39" s="205"/>
      <c r="E39" s="205"/>
      <c r="F39" s="108">
        <f>'Rozpočet Pol'!AC15</f>
        <v>0</v>
      </c>
      <c r="G39" s="109">
        <f>'Rozpočet Pol'!AD15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6" t="s">
        <v>47</v>
      </c>
      <c r="C40" s="207"/>
      <c r="D40" s="207"/>
      <c r="E40" s="20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49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50</v>
      </c>
      <c r="G46" s="129"/>
      <c r="H46" s="129"/>
      <c r="I46" s="209" t="s">
        <v>28</v>
      </c>
      <c r="J46" s="209"/>
    </row>
    <row r="47" spans="1:10" ht="25.5" customHeight="1" x14ac:dyDescent="0.2">
      <c r="A47" s="122"/>
      <c r="B47" s="130" t="s">
        <v>51</v>
      </c>
      <c r="C47" s="211" t="s">
        <v>52</v>
      </c>
      <c r="D47" s="212"/>
      <c r="E47" s="212"/>
      <c r="F47" s="132"/>
      <c r="G47" s="133"/>
      <c r="H47" s="133"/>
      <c r="I47" s="210">
        <f>'Rozpočet Pol'!G8</f>
        <v>0</v>
      </c>
      <c r="J47" s="210"/>
    </row>
    <row r="48" spans="1:10" ht="25.5" customHeight="1" x14ac:dyDescent="0.2">
      <c r="A48" s="122"/>
      <c r="B48" s="124" t="s">
        <v>53</v>
      </c>
      <c r="C48" s="214" t="s">
        <v>54</v>
      </c>
      <c r="D48" s="215"/>
      <c r="E48" s="215"/>
      <c r="F48" s="134"/>
      <c r="G48" s="135"/>
      <c r="H48" s="135"/>
      <c r="I48" s="213">
        <f>'Rozpočet Pol'!G10</f>
        <v>0</v>
      </c>
      <c r="J48" s="213"/>
    </row>
    <row r="49" spans="1:10" ht="25.5" customHeight="1" x14ac:dyDescent="0.2">
      <c r="A49" s="122"/>
      <c r="B49" s="131" t="s">
        <v>55</v>
      </c>
      <c r="C49" s="201" t="s">
        <v>56</v>
      </c>
      <c r="D49" s="202"/>
      <c r="E49" s="202"/>
      <c r="F49" s="136"/>
      <c r="G49" s="137"/>
      <c r="H49" s="137"/>
      <c r="I49" s="200">
        <f>'Rozpočet Pol'!G12</f>
        <v>0</v>
      </c>
      <c r="J49" s="200"/>
    </row>
    <row r="50" spans="1:10" ht="25.5" customHeight="1" x14ac:dyDescent="0.2">
      <c r="A50" s="123"/>
      <c r="B50" s="127" t="s">
        <v>1</v>
      </c>
      <c r="C50" s="127"/>
      <c r="D50" s="128"/>
      <c r="E50" s="128"/>
      <c r="F50" s="138"/>
      <c r="G50" s="139"/>
      <c r="H50" s="139"/>
      <c r="I50" s="203">
        <f>SUM(I47:I49)</f>
        <v>0</v>
      </c>
      <c r="J50" s="203"/>
    </row>
    <row r="51" spans="1:10" x14ac:dyDescent="0.2">
      <c r="F51" s="140"/>
      <c r="G51" s="96"/>
      <c r="H51" s="140"/>
      <c r="I51" s="96"/>
      <c r="J51" s="96"/>
    </row>
    <row r="52" spans="1:10" x14ac:dyDescent="0.2">
      <c r="F52" s="140"/>
      <c r="G52" s="96"/>
      <c r="H52" s="140"/>
      <c r="I52" s="96"/>
      <c r="J52" s="96"/>
    </row>
    <row r="53" spans="1:10" x14ac:dyDescent="0.2">
      <c r="F53" s="140"/>
      <c r="G53" s="96"/>
      <c r="H53" s="140"/>
      <c r="I53" s="96"/>
      <c r="J53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I49:J49"/>
    <mergeCell ref="C49:E49"/>
    <mergeCell ref="I50:J50"/>
    <mergeCell ref="C39:E39"/>
    <mergeCell ref="B40:E40"/>
    <mergeCell ref="I46:J46"/>
    <mergeCell ref="I47:J47"/>
    <mergeCell ref="C47:E47"/>
    <mergeCell ref="I48:J48"/>
    <mergeCell ref="C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5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2.5703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1" t="s">
        <v>6</v>
      </c>
      <c r="B1" s="251"/>
      <c r="C1" s="251"/>
      <c r="D1" s="251"/>
      <c r="E1" s="251"/>
      <c r="F1" s="251"/>
      <c r="G1" s="251"/>
      <c r="AE1" t="s">
        <v>60</v>
      </c>
    </row>
    <row r="2" spans="1:60" ht="24.95" customHeight="1" x14ac:dyDescent="0.2">
      <c r="A2" s="145" t="s">
        <v>59</v>
      </c>
      <c r="B2" s="143"/>
      <c r="C2" s="252" t="s">
        <v>45</v>
      </c>
      <c r="D2" s="253"/>
      <c r="E2" s="253"/>
      <c r="F2" s="253"/>
      <c r="G2" s="254"/>
      <c r="AE2" t="s">
        <v>61</v>
      </c>
    </row>
    <row r="3" spans="1:60" ht="24.95" customHeight="1" x14ac:dyDescent="0.2">
      <c r="A3" s="146" t="s">
        <v>7</v>
      </c>
      <c r="B3" s="144"/>
      <c r="C3" s="255" t="s">
        <v>42</v>
      </c>
      <c r="D3" s="256"/>
      <c r="E3" s="256"/>
      <c r="F3" s="256"/>
      <c r="G3" s="257"/>
      <c r="AE3" t="s">
        <v>62</v>
      </c>
    </row>
    <row r="4" spans="1:60" ht="24.95" hidden="1" customHeight="1" x14ac:dyDescent="0.2">
      <c r="A4" s="146" t="s">
        <v>8</v>
      </c>
      <c r="B4" s="144"/>
      <c r="C4" s="255"/>
      <c r="D4" s="256"/>
      <c r="E4" s="256"/>
      <c r="F4" s="256"/>
      <c r="G4" s="257"/>
      <c r="AE4" t="s">
        <v>63</v>
      </c>
    </row>
    <row r="5" spans="1:60" hidden="1" x14ac:dyDescent="0.2">
      <c r="A5" s="147" t="s">
        <v>64</v>
      </c>
      <c r="B5" s="148"/>
      <c r="C5" s="149"/>
      <c r="D5" s="150"/>
      <c r="E5" s="150"/>
      <c r="F5" s="150"/>
      <c r="G5" s="151"/>
      <c r="AE5" t="s">
        <v>65</v>
      </c>
    </row>
    <row r="7" spans="1:60" ht="38.25" x14ac:dyDescent="0.2">
      <c r="A7" s="156" t="s">
        <v>66</v>
      </c>
      <c r="B7" s="157" t="s">
        <v>67</v>
      </c>
      <c r="C7" s="157" t="s">
        <v>68</v>
      </c>
      <c r="D7" s="156" t="s">
        <v>69</v>
      </c>
      <c r="E7" s="156" t="s">
        <v>70</v>
      </c>
      <c r="F7" s="152" t="s">
        <v>71</v>
      </c>
      <c r="G7" s="173" t="s">
        <v>28</v>
      </c>
      <c r="H7" s="174" t="s">
        <v>29</v>
      </c>
      <c r="I7" s="174" t="s">
        <v>72</v>
      </c>
      <c r="J7" s="174" t="s">
        <v>30</v>
      </c>
      <c r="K7" s="174" t="s">
        <v>73</v>
      </c>
      <c r="L7" s="174" t="s">
        <v>74</v>
      </c>
      <c r="M7" s="174" t="s">
        <v>75</v>
      </c>
      <c r="N7" s="174" t="s">
        <v>76</v>
      </c>
      <c r="O7" s="174" t="s">
        <v>77</v>
      </c>
      <c r="P7" s="174" t="s">
        <v>78</v>
      </c>
      <c r="Q7" s="174" t="s">
        <v>79</v>
      </c>
      <c r="R7" s="174" t="s">
        <v>80</v>
      </c>
      <c r="S7" s="174" t="s">
        <v>81</v>
      </c>
      <c r="T7" s="174" t="s">
        <v>82</v>
      </c>
      <c r="U7" s="159" t="s">
        <v>83</v>
      </c>
    </row>
    <row r="8" spans="1:60" x14ac:dyDescent="0.2">
      <c r="A8" s="175" t="s">
        <v>84</v>
      </c>
      <c r="B8" s="176" t="s">
        <v>51</v>
      </c>
      <c r="C8" s="177" t="s">
        <v>52</v>
      </c>
      <c r="D8" s="178"/>
      <c r="E8" s="179"/>
      <c r="F8" s="180"/>
      <c r="G8" s="180">
        <f>SUMIF(AE9:AE9,"&lt;&gt;NOR",G9:G9)</f>
        <v>0</v>
      </c>
      <c r="H8" s="180"/>
      <c r="I8" s="180">
        <f>SUM(I9:I9)</f>
        <v>0</v>
      </c>
      <c r="J8" s="180"/>
      <c r="K8" s="180">
        <f>SUM(K9:K9)</f>
        <v>0</v>
      </c>
      <c r="L8" s="180"/>
      <c r="M8" s="180">
        <f>SUM(M9:M9)</f>
        <v>0</v>
      </c>
      <c r="N8" s="158"/>
      <c r="O8" s="158">
        <f>SUM(O9:O9)</f>
        <v>1.521E-2</v>
      </c>
      <c r="P8" s="158"/>
      <c r="Q8" s="158">
        <f>SUM(Q9:Q9)</f>
        <v>0</v>
      </c>
      <c r="R8" s="158"/>
      <c r="S8" s="158"/>
      <c r="T8" s="175"/>
      <c r="U8" s="158">
        <f>SUM(U9:U9)</f>
        <v>0.4</v>
      </c>
      <c r="AE8" t="s">
        <v>85</v>
      </c>
    </row>
    <row r="9" spans="1:60" outlineLevel="1" x14ac:dyDescent="0.2">
      <c r="A9" s="154">
        <v>1</v>
      </c>
      <c r="B9" s="160" t="s">
        <v>51</v>
      </c>
      <c r="C9" s="193" t="s">
        <v>86</v>
      </c>
      <c r="D9" s="162" t="s">
        <v>87</v>
      </c>
      <c r="E9" s="168">
        <v>1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63">
        <v>1.521E-2</v>
      </c>
      <c r="O9" s="163">
        <f>ROUND(E9*N9,5)</f>
        <v>1.521E-2</v>
      </c>
      <c r="P9" s="163">
        <v>0</v>
      </c>
      <c r="Q9" s="163">
        <f>ROUND(E9*P9,5)</f>
        <v>0</v>
      </c>
      <c r="R9" s="163"/>
      <c r="S9" s="163"/>
      <c r="T9" s="164">
        <v>0.40100000000000002</v>
      </c>
      <c r="U9" s="163">
        <f>ROUND(E9*T9,2)</f>
        <v>0.4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88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x14ac:dyDescent="0.2">
      <c r="A10" s="155" t="s">
        <v>84</v>
      </c>
      <c r="B10" s="161" t="s">
        <v>53</v>
      </c>
      <c r="C10" s="194" t="s">
        <v>54</v>
      </c>
      <c r="D10" s="165"/>
      <c r="E10" s="169"/>
      <c r="F10" s="172"/>
      <c r="G10" s="172">
        <f>SUMIF(AE11:AE11,"&lt;&gt;NOR",G11:G11)</f>
        <v>0</v>
      </c>
      <c r="H10" s="172"/>
      <c r="I10" s="172">
        <f>SUM(I11:I11)</f>
        <v>0</v>
      </c>
      <c r="J10" s="172"/>
      <c r="K10" s="172">
        <f>SUM(K11:K11)</f>
        <v>0</v>
      </c>
      <c r="L10" s="172"/>
      <c r="M10" s="172">
        <f>SUM(M11:M11)</f>
        <v>0</v>
      </c>
      <c r="N10" s="166"/>
      <c r="O10" s="166">
        <f>SUM(O11:O11)</f>
        <v>6.0000000000000002E-5</v>
      </c>
      <c r="P10" s="166"/>
      <c r="Q10" s="166">
        <f>SUM(Q11:Q11)</f>
        <v>1E-3</v>
      </c>
      <c r="R10" s="166"/>
      <c r="S10" s="166"/>
      <c r="T10" s="167"/>
      <c r="U10" s="166">
        <f>SUM(U11:U11)</f>
        <v>0.1</v>
      </c>
      <c r="AE10" t="s">
        <v>85</v>
      </c>
    </row>
    <row r="11" spans="1:60" outlineLevel="1" x14ac:dyDescent="0.2">
      <c r="A11" s="154">
        <v>2</v>
      </c>
      <c r="B11" s="160" t="s">
        <v>51</v>
      </c>
      <c r="C11" s="193" t="s">
        <v>86</v>
      </c>
      <c r="D11" s="162" t="s">
        <v>87</v>
      </c>
      <c r="E11" s="168">
        <v>1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63">
        <v>6.0000000000000002E-5</v>
      </c>
      <c r="O11" s="163">
        <f>ROUND(E11*N11,5)</f>
        <v>6.0000000000000002E-5</v>
      </c>
      <c r="P11" s="163">
        <v>1E-3</v>
      </c>
      <c r="Q11" s="163">
        <f>ROUND(E11*P11,5)</f>
        <v>1E-3</v>
      </c>
      <c r="R11" s="163"/>
      <c r="S11" s="163"/>
      <c r="T11" s="164">
        <v>9.7000000000000003E-2</v>
      </c>
      <c r="U11" s="163">
        <f>ROUND(E11*T11,2)</f>
        <v>0.1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88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x14ac:dyDescent="0.2">
      <c r="A12" s="155" t="s">
        <v>84</v>
      </c>
      <c r="B12" s="161" t="s">
        <v>55</v>
      </c>
      <c r="C12" s="194" t="s">
        <v>56</v>
      </c>
      <c r="D12" s="165"/>
      <c r="E12" s="169"/>
      <c r="F12" s="172"/>
      <c r="G12" s="172">
        <f>SUMIF(AE13:AE13,"&lt;&gt;NOR",G13:G13)</f>
        <v>0</v>
      </c>
      <c r="H12" s="172"/>
      <c r="I12" s="172">
        <f>SUM(I13:I13)</f>
        <v>0</v>
      </c>
      <c r="J12" s="172"/>
      <c r="K12" s="172">
        <f>SUM(K13:K13)</f>
        <v>0</v>
      </c>
      <c r="L12" s="172"/>
      <c r="M12" s="172">
        <f>SUM(M13:M13)</f>
        <v>0</v>
      </c>
      <c r="N12" s="166"/>
      <c r="O12" s="166">
        <f>SUM(O13:O13)</f>
        <v>0</v>
      </c>
      <c r="P12" s="166"/>
      <c r="Q12" s="166">
        <f>SUM(Q13:Q13)</f>
        <v>1.4999999999999999E-2</v>
      </c>
      <c r="R12" s="166"/>
      <c r="S12" s="166"/>
      <c r="T12" s="167"/>
      <c r="U12" s="166">
        <f>SUM(U13:U13)</f>
        <v>0</v>
      </c>
      <c r="AE12" t="s">
        <v>85</v>
      </c>
    </row>
    <row r="13" spans="1:60" outlineLevel="1" x14ac:dyDescent="0.2">
      <c r="A13" s="181">
        <v>3</v>
      </c>
      <c r="B13" s="182" t="s">
        <v>51</v>
      </c>
      <c r="C13" s="195" t="s">
        <v>86</v>
      </c>
      <c r="D13" s="183" t="s">
        <v>87</v>
      </c>
      <c r="E13" s="184">
        <v>1</v>
      </c>
      <c r="F13" s="185"/>
      <c r="G13" s="186">
        <f>ROUND(E13*F13,2)</f>
        <v>0</v>
      </c>
      <c r="H13" s="185"/>
      <c r="I13" s="186">
        <f>ROUND(E13*H13,2)</f>
        <v>0</v>
      </c>
      <c r="J13" s="185"/>
      <c r="K13" s="186">
        <f>ROUND(E13*J13,2)</f>
        <v>0</v>
      </c>
      <c r="L13" s="186">
        <v>21</v>
      </c>
      <c r="M13" s="186">
        <f>G13*(1+L13/100)</f>
        <v>0</v>
      </c>
      <c r="N13" s="187">
        <v>0</v>
      </c>
      <c r="O13" s="187">
        <f>ROUND(E13*N13,5)</f>
        <v>0</v>
      </c>
      <c r="P13" s="187">
        <v>1.4999999999999999E-2</v>
      </c>
      <c r="Q13" s="187">
        <f>ROUND(E13*P13,5)</f>
        <v>1.4999999999999999E-2</v>
      </c>
      <c r="R13" s="187"/>
      <c r="S13" s="187"/>
      <c r="T13" s="188">
        <v>0</v>
      </c>
      <c r="U13" s="187">
        <f>ROUND(E13*T13,2)</f>
        <v>0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88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x14ac:dyDescent="0.2">
      <c r="A14" s="6"/>
      <c r="B14" s="7" t="s">
        <v>86</v>
      </c>
      <c r="C14" s="196" t="s">
        <v>86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AC14">
        <v>15</v>
      </c>
      <c r="AD14">
        <v>21</v>
      </c>
    </row>
    <row r="15" spans="1:60" x14ac:dyDescent="0.2">
      <c r="A15" s="189"/>
      <c r="B15" s="190">
        <v>26</v>
      </c>
      <c r="C15" s="197" t="s">
        <v>86</v>
      </c>
      <c r="D15" s="191"/>
      <c r="E15" s="191"/>
      <c r="F15" s="191"/>
      <c r="G15" s="192">
        <f>G8+G10+G12</f>
        <v>0</v>
      </c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AC15">
        <f>SUMIF(L7:L13,AC14,G7:G13)</f>
        <v>0</v>
      </c>
      <c r="AD15">
        <f>SUMIF(L7:L13,AD14,G7:G13)</f>
        <v>0</v>
      </c>
      <c r="AE15" t="s">
        <v>89</v>
      </c>
    </row>
    <row r="16" spans="1:60" x14ac:dyDescent="0.2">
      <c r="A16" s="6"/>
      <c r="B16" s="7" t="s">
        <v>86</v>
      </c>
      <c r="C16" s="196" t="s">
        <v>86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spans="1:31" x14ac:dyDescent="0.2">
      <c r="A17" s="6"/>
      <c r="B17" s="7" t="s">
        <v>86</v>
      </c>
      <c r="C17" s="196" t="s">
        <v>86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spans="1:31" x14ac:dyDescent="0.2">
      <c r="A18" s="258">
        <v>33</v>
      </c>
      <c r="B18" s="258"/>
      <c r="C18" s="259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31" x14ac:dyDescent="0.2">
      <c r="A19" s="260"/>
      <c r="B19" s="261"/>
      <c r="C19" s="262"/>
      <c r="D19" s="261"/>
      <c r="E19" s="261"/>
      <c r="F19" s="261"/>
      <c r="G19" s="263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AE19" t="s">
        <v>90</v>
      </c>
    </row>
    <row r="20" spans="1:31" x14ac:dyDescent="0.2">
      <c r="A20" s="264"/>
      <c r="B20" s="265"/>
      <c r="C20" s="266"/>
      <c r="D20" s="265"/>
      <c r="E20" s="265"/>
      <c r="F20" s="265"/>
      <c r="G20" s="267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31" x14ac:dyDescent="0.2">
      <c r="A21" s="264"/>
      <c r="B21" s="265"/>
      <c r="C21" s="266"/>
      <c r="D21" s="265"/>
      <c r="E21" s="265"/>
      <c r="F21" s="265"/>
      <c r="G21" s="267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31" x14ac:dyDescent="0.2">
      <c r="A22" s="264"/>
      <c r="B22" s="265"/>
      <c r="C22" s="266"/>
      <c r="D22" s="265"/>
      <c r="E22" s="265"/>
      <c r="F22" s="265"/>
      <c r="G22" s="267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31" x14ac:dyDescent="0.2">
      <c r="A23" s="268"/>
      <c r="B23" s="269"/>
      <c r="C23" s="270"/>
      <c r="D23" s="269"/>
      <c r="E23" s="269"/>
      <c r="F23" s="269"/>
      <c r="G23" s="271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31" x14ac:dyDescent="0.2">
      <c r="A24" s="6"/>
      <c r="B24" s="7"/>
      <c r="C24" s="19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31" x14ac:dyDescent="0.2">
      <c r="C25" s="198"/>
      <c r="AE25" t="s">
        <v>91</v>
      </c>
    </row>
  </sheetData>
  <mergeCells count="6">
    <mergeCell ref="A19:G23"/>
    <mergeCell ref="A1:G1"/>
    <mergeCell ref="C2:G2"/>
    <mergeCell ref="C3:G3"/>
    <mergeCell ref="C4:G4"/>
    <mergeCell ref="A18:C18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Hewlett-Packard Company</cp:lastModifiedBy>
  <cp:lastPrinted>2021-05-10T11:04:30Z</cp:lastPrinted>
  <dcterms:created xsi:type="dcterms:W3CDTF">2009-04-08T07:15:50Z</dcterms:created>
  <dcterms:modified xsi:type="dcterms:W3CDTF">2021-05-10T11:12:43Z</dcterms:modified>
</cp:coreProperties>
</file>